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9555" windowHeight="11070"/>
  </bookViews>
  <sheets>
    <sheet name="CO" sheetId="1" r:id="rId1"/>
    <sheet name="Other" sheetId="2" r:id="rId2"/>
    <sheet name="KyDerby" sheetId="3" r:id="rId3"/>
  </sheets>
  <calcPr calcId="145621"/>
</workbook>
</file>

<file path=xl/calcChain.xml><?xml version="1.0" encoding="utf-8"?>
<calcChain xmlns="http://schemas.openxmlformats.org/spreadsheetml/2006/main">
  <c r="J3" i="1" l="1"/>
  <c r="L14" i="1" l="1"/>
  <c r="L12" i="1"/>
  <c r="L11" i="1"/>
  <c r="L10" i="1"/>
  <c r="L9" i="1"/>
  <c r="L8" i="1"/>
  <c r="L7" i="1"/>
  <c r="L6" i="1"/>
  <c r="L16" i="1"/>
  <c r="J17" i="2"/>
  <c r="F17" i="2"/>
  <c r="E17" i="2"/>
  <c r="D17" i="2"/>
  <c r="C17" i="2"/>
  <c r="H17" i="2" s="1"/>
  <c r="L16" i="2"/>
  <c r="J16" i="2"/>
  <c r="F16" i="2"/>
  <c r="E16" i="2"/>
  <c r="D16" i="2"/>
  <c r="C16" i="2"/>
  <c r="H16" i="2" s="1"/>
  <c r="K16" i="2" s="1"/>
  <c r="J15" i="2"/>
  <c r="F15" i="2"/>
  <c r="E15" i="2"/>
  <c r="D15" i="2"/>
  <c r="C15" i="2"/>
  <c r="H15" i="2" s="1"/>
  <c r="L14" i="2"/>
  <c r="J14" i="2"/>
  <c r="F14" i="2"/>
  <c r="E14" i="2"/>
  <c r="D14" i="2"/>
  <c r="C14" i="2"/>
  <c r="H14" i="2" s="1"/>
  <c r="K14" i="2" s="1"/>
  <c r="J13" i="2"/>
  <c r="F13" i="2"/>
  <c r="E13" i="2"/>
  <c r="D13" i="2"/>
  <c r="C13" i="2"/>
  <c r="H13" i="2" s="1"/>
  <c r="L12" i="2"/>
  <c r="J12" i="2"/>
  <c r="F12" i="2"/>
  <c r="E12" i="2"/>
  <c r="D12" i="2"/>
  <c r="C12" i="2"/>
  <c r="H12" i="2" s="1"/>
  <c r="K12" i="2" s="1"/>
  <c r="L11" i="2"/>
  <c r="J11" i="2"/>
  <c r="F11" i="2"/>
  <c r="E11" i="2"/>
  <c r="D11" i="2"/>
  <c r="C11" i="2"/>
  <c r="H11" i="2" s="1"/>
  <c r="K11" i="2" s="1"/>
  <c r="L10" i="2"/>
  <c r="J10" i="2"/>
  <c r="F10" i="2"/>
  <c r="E10" i="2"/>
  <c r="D10" i="2"/>
  <c r="C10" i="2"/>
  <c r="H10" i="2" s="1"/>
  <c r="K10" i="2" s="1"/>
  <c r="L9" i="2"/>
  <c r="J9" i="2"/>
  <c r="F9" i="2"/>
  <c r="E9" i="2"/>
  <c r="D9" i="2"/>
  <c r="C9" i="2"/>
  <c r="H9" i="2" s="1"/>
  <c r="K9" i="2" s="1"/>
  <c r="L8" i="2"/>
  <c r="J8" i="2"/>
  <c r="F8" i="2"/>
  <c r="E8" i="2"/>
  <c r="D8" i="2"/>
  <c r="C8" i="2"/>
  <c r="H8" i="2" s="1"/>
  <c r="K8" i="2" s="1"/>
  <c r="L7" i="2"/>
  <c r="J7" i="2"/>
  <c r="F7" i="2"/>
  <c r="E7" i="2"/>
  <c r="D7" i="2"/>
  <c r="C7" i="2"/>
  <c r="H7" i="2" s="1"/>
  <c r="K7" i="2" s="1"/>
  <c r="L6" i="2"/>
  <c r="J6" i="2"/>
  <c r="F6" i="2"/>
  <c r="E6" i="2"/>
  <c r="D6" i="2"/>
  <c r="C6" i="2"/>
  <c r="H6" i="2" s="1"/>
  <c r="K6" i="2" s="1"/>
  <c r="D7" i="1"/>
  <c r="D8" i="1"/>
  <c r="D9" i="1"/>
  <c r="D10" i="1"/>
  <c r="D11" i="1"/>
  <c r="D12" i="1"/>
  <c r="D13" i="1"/>
  <c r="D14" i="1"/>
  <c r="D15" i="1"/>
  <c r="D16" i="1"/>
  <c r="D17" i="1"/>
  <c r="D6" i="1"/>
  <c r="F7" i="1"/>
  <c r="F8" i="1"/>
  <c r="F9" i="1"/>
  <c r="F10" i="1"/>
  <c r="F11" i="1"/>
  <c r="F12" i="1"/>
  <c r="F13" i="1"/>
  <c r="F14" i="1"/>
  <c r="F15" i="1"/>
  <c r="F16" i="1"/>
  <c r="F17" i="1"/>
  <c r="F6" i="1"/>
  <c r="C6" i="1"/>
  <c r="C7" i="1"/>
  <c r="C8" i="1"/>
  <c r="C9" i="1"/>
  <c r="C10" i="1"/>
  <c r="C11" i="1"/>
  <c r="C12" i="1"/>
  <c r="C13" i="1"/>
  <c r="C14" i="1"/>
  <c r="C15" i="1"/>
  <c r="C16" i="1"/>
  <c r="C17" i="1"/>
  <c r="J7" i="1"/>
  <c r="J8" i="1"/>
  <c r="J9" i="1"/>
  <c r="J10" i="1"/>
  <c r="J11" i="1"/>
  <c r="J12" i="1"/>
  <c r="J13" i="1"/>
  <c r="J14" i="1"/>
  <c r="J15" i="1"/>
  <c r="J16" i="1"/>
  <c r="J17" i="1"/>
  <c r="J6" i="1"/>
  <c r="E7" i="1"/>
  <c r="E8" i="1"/>
  <c r="E9" i="1"/>
  <c r="E10" i="1"/>
  <c r="E11" i="1"/>
  <c r="E12" i="1"/>
  <c r="E13" i="1"/>
  <c r="E14" i="1"/>
  <c r="E15" i="1"/>
  <c r="E16" i="1"/>
  <c r="E17" i="1"/>
  <c r="E6" i="1"/>
  <c r="H7" i="1" l="1"/>
  <c r="K7" i="1"/>
  <c r="H6" i="1"/>
  <c r="K6" i="1" s="1"/>
  <c r="H8" i="1"/>
  <c r="K8" i="1" s="1"/>
  <c r="H17" i="1"/>
  <c r="H15" i="1"/>
  <c r="H9" i="1"/>
  <c r="K9" i="1" s="1"/>
  <c r="H13" i="1"/>
  <c r="H11" i="1"/>
  <c r="K11" i="1" s="1"/>
  <c r="H12" i="1" l="1"/>
  <c r="K12" i="1" s="1"/>
  <c r="H10" i="1"/>
  <c r="K10" i="1" s="1"/>
  <c r="H14" i="1" l="1"/>
  <c r="K14" i="1" s="1"/>
  <c r="H16" i="1"/>
  <c r="K16" i="1" s="1"/>
</calcChain>
</file>

<file path=xl/sharedStrings.xml><?xml version="1.0" encoding="utf-8"?>
<sst xmlns="http://schemas.openxmlformats.org/spreadsheetml/2006/main" count="85" uniqueCount="44">
  <si>
    <t>Denom</t>
  </si>
  <si>
    <t>PB</t>
  </si>
  <si>
    <t>FF</t>
  </si>
  <si>
    <t>FFw</t>
  </si>
  <si>
    <t>FFl</t>
  </si>
  <si>
    <t>PBw</t>
  </si>
  <si>
    <t>PBl</t>
  </si>
  <si>
    <t>Num</t>
  </si>
  <si>
    <t>/</t>
  </si>
  <si>
    <t>http://mathforum.org/library/drmath/view/56122.html</t>
  </si>
  <si>
    <t>Prob</t>
  </si>
  <si>
    <t>Colorado Powerball</t>
  </si>
  <si>
    <t>https://www.coloradolottery.com/en/games/powerball/</t>
  </si>
  <si>
    <t>"Odds"</t>
  </si>
  <si>
    <t>Some Other State</t>
  </si>
  <si>
    <t xml:space="preserve">   Hits</t>
  </si>
  <si>
    <t>Number of First Balls</t>
  </si>
  <si>
    <t>Number of Power balls</t>
  </si>
  <si>
    <t>Choose from 1       to</t>
  </si>
  <si>
    <t>Winnings</t>
  </si>
  <si>
    <t>?</t>
  </si>
  <si>
    <t>Kentucky Derby 2012</t>
  </si>
  <si>
    <t>Horse</t>
  </si>
  <si>
    <t>Odds</t>
  </si>
  <si>
    <t xml:space="preserve">Daddy Long Legs </t>
  </si>
  <si>
    <t xml:space="preserve">Optimizer </t>
  </si>
  <si>
    <t xml:space="preserve">Take Charge Indy </t>
  </si>
  <si>
    <t xml:space="preserve">Union Rags </t>
  </si>
  <si>
    <t xml:space="preserve">Dullahan </t>
  </si>
  <si>
    <t xml:space="preserve">Bodemeister </t>
  </si>
  <si>
    <t xml:space="preserve">Rousing Sermon </t>
  </si>
  <si>
    <t xml:space="preserve">Creative Cause </t>
  </si>
  <si>
    <t xml:space="preserve">Trinniberg Bisnath Parboo </t>
  </si>
  <si>
    <t xml:space="preserve">Daddy Nose Best </t>
  </si>
  <si>
    <t xml:space="preserve">Alpha </t>
  </si>
  <si>
    <t xml:space="preserve">Prospective </t>
  </si>
  <si>
    <t xml:space="preserve">Went the Day Well </t>
  </si>
  <si>
    <t xml:space="preserve">Hansen </t>
  </si>
  <si>
    <t xml:space="preserve">Gemologist </t>
  </si>
  <si>
    <t xml:space="preserve">El Padrino </t>
  </si>
  <si>
    <t xml:space="preserve">Done Talking </t>
  </si>
  <si>
    <t xml:space="preserve">Sabercat </t>
  </si>
  <si>
    <t xml:space="preserve">I'll Have Another </t>
  </si>
  <si>
    <t xml:space="preserve">Liaison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</si>
</sst>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hadow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164" fontId="0" fillId="0" borderId="3" xfId="1" applyNumberFormat="1" applyFont="1" applyBorder="1" applyAlignment="1">
      <alignment horizontal="center"/>
    </xf>
    <xf numFmtId="164" fontId="0" fillId="0" borderId="0" xfId="0" quotePrefix="1" applyNumberFormat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0" xfId="0" applyFont="1"/>
    <xf numFmtId="0" fontId="0" fillId="0" borderId="2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164" fontId="0" fillId="0" borderId="8" xfId="0" applyNumberFormat="1" applyBorder="1"/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center" vertical="distributed"/>
    </xf>
    <xf numFmtId="0" fontId="4" fillId="0" borderId="0" xfId="0" applyFont="1" applyBorder="1"/>
    <xf numFmtId="0" fontId="5" fillId="0" borderId="0" xfId="3"/>
    <xf numFmtId="0" fontId="0" fillId="0" borderId="0" xfId="0" applyAlignment="1">
      <alignment horizontal="center"/>
    </xf>
    <xf numFmtId="166" fontId="0" fillId="0" borderId="0" xfId="2" applyNumberFormat="1" applyFont="1"/>
    <xf numFmtId="0" fontId="0" fillId="0" borderId="10" xfId="0" applyBorder="1"/>
    <xf numFmtId="0" fontId="0" fillId="0" borderId="11" xfId="0" applyBorder="1"/>
    <xf numFmtId="0" fontId="6" fillId="0" borderId="0" xfId="0" applyFont="1" applyAlignment="1">
      <alignment horizontal="left" vertical="center" readingOrder="1"/>
    </xf>
    <xf numFmtId="0" fontId="0" fillId="0" borderId="12" xfId="0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mathforum.org/library/drmath/view/5612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A2" sqref="A2"/>
    </sheetView>
  </sheetViews>
  <sheetFormatPr defaultRowHeight="15" x14ac:dyDescent="0.25"/>
  <cols>
    <col min="1" max="2" width="3.5703125" customWidth="1"/>
    <col min="3" max="6" width="8.5703125" customWidth="1"/>
    <col min="7" max="7" width="1.42578125" customWidth="1"/>
    <col min="8" max="8" width="12.5703125" bestFit="1" customWidth="1"/>
    <col min="9" max="9" width="1.7109375" customWidth="1"/>
    <col min="10" max="10" width="12.5703125" bestFit="1" customWidth="1"/>
    <col min="11" max="12" width="12" bestFit="1" customWidth="1"/>
    <col min="13" max="13" width="11.7109375" customWidth="1"/>
  </cols>
  <sheetData>
    <row r="1" spans="1:13" ht="18.75" x14ac:dyDescent="0.3">
      <c r="A1" s="13" t="s">
        <v>11</v>
      </c>
      <c r="E1" t="s">
        <v>12</v>
      </c>
    </row>
    <row r="2" spans="1:13" ht="18.75" x14ac:dyDescent="0.3">
      <c r="A2" s="13"/>
    </row>
    <row r="3" spans="1:13" s="21" customFormat="1" ht="38.25" x14ac:dyDescent="0.25">
      <c r="A3" s="20"/>
      <c r="C3" s="22" t="s">
        <v>16</v>
      </c>
      <c r="D3" s="22" t="s">
        <v>18</v>
      </c>
      <c r="E3" s="22" t="s">
        <v>17</v>
      </c>
      <c r="F3" s="22" t="s">
        <v>18</v>
      </c>
      <c r="J3" s="2">
        <f>COMBIN(D$4,C$4)</f>
        <v>11238513</v>
      </c>
    </row>
    <row r="4" spans="1:13" x14ac:dyDescent="0.25">
      <c r="A4" t="s">
        <v>15</v>
      </c>
      <c r="C4" s="4">
        <v>5</v>
      </c>
      <c r="D4" s="5">
        <v>69</v>
      </c>
      <c r="E4" s="5">
        <v>1</v>
      </c>
      <c r="F4" s="5">
        <v>26</v>
      </c>
      <c r="G4" s="23"/>
      <c r="H4" s="21"/>
      <c r="I4" s="9"/>
    </row>
    <row r="5" spans="1:13" x14ac:dyDescent="0.25">
      <c r="A5" s="6" t="s">
        <v>2</v>
      </c>
      <c r="B5" s="6" t="s">
        <v>1</v>
      </c>
      <c r="C5" s="7" t="s">
        <v>3</v>
      </c>
      <c r="D5" s="8" t="s">
        <v>4</v>
      </c>
      <c r="E5" s="8" t="s">
        <v>5</v>
      </c>
      <c r="F5" s="18" t="s">
        <v>6</v>
      </c>
      <c r="G5" s="4"/>
      <c r="H5" s="6" t="s">
        <v>7</v>
      </c>
      <c r="I5" s="10"/>
      <c r="J5" s="6" t="s">
        <v>0</v>
      </c>
      <c r="K5" s="12" t="s">
        <v>10</v>
      </c>
      <c r="L5" s="14" t="s">
        <v>13</v>
      </c>
      <c r="M5" s="14" t="s">
        <v>19</v>
      </c>
    </row>
    <row r="6" spans="1:13" x14ac:dyDescent="0.25">
      <c r="A6">
        <v>5</v>
      </c>
      <c r="B6" s="16">
        <v>1</v>
      </c>
      <c r="C6">
        <f>COMBIN(C$4,$A6)</f>
        <v>1</v>
      </c>
      <c r="D6">
        <f>COMBIN(D$4-C$4,C$4-$A6)</f>
        <v>1</v>
      </c>
      <c r="E6">
        <f>COMBIN(E$4,$B6)</f>
        <v>1</v>
      </c>
      <c r="F6" s="19">
        <f>COMBIN(F$4-E$4,E$4-$B6)</f>
        <v>1</v>
      </c>
      <c r="G6" s="2"/>
      <c r="H6" s="2">
        <f>C6*D6*E6*F6</f>
        <v>1</v>
      </c>
      <c r="I6" s="11" t="s">
        <v>8</v>
      </c>
      <c r="J6" s="2">
        <f t="shared" ref="J6:J17" si="0">COMBIN(D$4,C$4)*F$4</f>
        <v>292201338</v>
      </c>
      <c r="K6">
        <f>H6/J6</f>
        <v>3.4222978130237033E-9</v>
      </c>
      <c r="L6" s="27">
        <f>1/292201338</f>
        <v>3.4222978130237033E-9</v>
      </c>
      <c r="M6" s="25" t="s">
        <v>20</v>
      </c>
    </row>
    <row r="7" spans="1:13" x14ac:dyDescent="0.25">
      <c r="A7">
        <v>5</v>
      </c>
      <c r="B7" s="17">
        <v>0</v>
      </c>
      <c r="C7">
        <f t="shared" ref="C7:C17" si="1">COMBIN(C$4,$A7)</f>
        <v>1</v>
      </c>
      <c r="D7">
        <f t="shared" ref="D7:D17" si="2">COMBIN(D$4-C$4,C$4-$A7)</f>
        <v>1</v>
      </c>
      <c r="E7">
        <f t="shared" ref="E7:E17" si="3">COMBIN(E$4,$B7)</f>
        <v>1</v>
      </c>
      <c r="F7" s="19">
        <f t="shared" ref="F7:F17" si="4">COMBIN(F$4-E$4,E$4-$B7)</f>
        <v>25</v>
      </c>
      <c r="G7" s="2"/>
      <c r="H7" s="2">
        <f t="shared" ref="H7:H17" si="5">C7*D7*E7*F7</f>
        <v>25</v>
      </c>
      <c r="I7" s="11" t="s">
        <v>8</v>
      </c>
      <c r="J7" s="2">
        <f t="shared" si="0"/>
        <v>292201338</v>
      </c>
      <c r="K7">
        <f t="shared" ref="K7:K16" si="6">H7/J7</f>
        <v>8.5557445325592585E-8</v>
      </c>
      <c r="L7" s="28">
        <f>1/11688054</f>
        <v>8.555744181195603E-8</v>
      </c>
      <c r="M7" s="26">
        <v>1000000</v>
      </c>
    </row>
    <row r="8" spans="1:13" x14ac:dyDescent="0.25">
      <c r="A8">
        <v>4</v>
      </c>
      <c r="B8" s="17">
        <v>1</v>
      </c>
      <c r="C8">
        <f t="shared" si="1"/>
        <v>5</v>
      </c>
      <c r="D8">
        <f t="shared" si="2"/>
        <v>64</v>
      </c>
      <c r="E8">
        <f t="shared" si="3"/>
        <v>1</v>
      </c>
      <c r="F8" s="19">
        <f t="shared" si="4"/>
        <v>1</v>
      </c>
      <c r="G8" s="2"/>
      <c r="H8" s="2">
        <f t="shared" si="5"/>
        <v>320</v>
      </c>
      <c r="I8" s="11" t="s">
        <v>8</v>
      </c>
      <c r="J8" s="2">
        <f t="shared" si="0"/>
        <v>292201338</v>
      </c>
      <c r="K8">
        <f t="shared" si="6"/>
        <v>1.0951353001675851E-6</v>
      </c>
      <c r="L8" s="28">
        <f>1/913129</f>
        <v>1.0951355175446186E-6</v>
      </c>
      <c r="M8" s="26">
        <v>50000</v>
      </c>
    </row>
    <row r="9" spans="1:13" x14ac:dyDescent="0.25">
      <c r="A9">
        <v>4</v>
      </c>
      <c r="B9" s="17">
        <v>0</v>
      </c>
      <c r="C9">
        <f t="shared" si="1"/>
        <v>5</v>
      </c>
      <c r="D9">
        <f t="shared" si="2"/>
        <v>64</v>
      </c>
      <c r="E9">
        <f t="shared" si="3"/>
        <v>1</v>
      </c>
      <c r="F9" s="19">
        <f t="shared" si="4"/>
        <v>25</v>
      </c>
      <c r="G9" s="2"/>
      <c r="H9" s="2">
        <f t="shared" si="5"/>
        <v>8000</v>
      </c>
      <c r="I9" s="11" t="s">
        <v>8</v>
      </c>
      <c r="J9" s="2">
        <f t="shared" si="0"/>
        <v>292201338</v>
      </c>
      <c r="K9">
        <f t="shared" si="6"/>
        <v>2.7378382504189629E-5</v>
      </c>
      <c r="L9" s="28">
        <f>1/36525</f>
        <v>2.7378507871321012E-5</v>
      </c>
      <c r="M9" s="26">
        <v>100</v>
      </c>
    </row>
    <row r="10" spans="1:13" x14ac:dyDescent="0.25">
      <c r="A10">
        <v>3</v>
      </c>
      <c r="B10" s="17">
        <v>1</v>
      </c>
      <c r="C10">
        <f t="shared" si="1"/>
        <v>10</v>
      </c>
      <c r="D10">
        <f t="shared" si="2"/>
        <v>2016</v>
      </c>
      <c r="E10">
        <f t="shared" si="3"/>
        <v>1</v>
      </c>
      <c r="F10" s="19">
        <f t="shared" si="4"/>
        <v>1</v>
      </c>
      <c r="G10" s="2"/>
      <c r="H10" s="2">
        <f t="shared" si="5"/>
        <v>20160</v>
      </c>
      <c r="I10" s="11" t="s">
        <v>8</v>
      </c>
      <c r="J10" s="2">
        <f t="shared" si="0"/>
        <v>292201338</v>
      </c>
      <c r="K10">
        <f t="shared" si="6"/>
        <v>6.8993523910557863E-5</v>
      </c>
      <c r="L10" s="28">
        <f>1/14494</f>
        <v>6.8994066510280109E-5</v>
      </c>
      <c r="M10" s="26">
        <v>100</v>
      </c>
    </row>
    <row r="11" spans="1:13" x14ac:dyDescent="0.25">
      <c r="A11">
        <v>3</v>
      </c>
      <c r="B11" s="17">
        <v>0</v>
      </c>
      <c r="C11">
        <f t="shared" si="1"/>
        <v>10</v>
      </c>
      <c r="D11">
        <f t="shared" si="2"/>
        <v>2016</v>
      </c>
      <c r="E11">
        <f t="shared" si="3"/>
        <v>1</v>
      </c>
      <c r="F11" s="19">
        <f t="shared" si="4"/>
        <v>25</v>
      </c>
      <c r="G11" s="2"/>
      <c r="H11" s="2">
        <f t="shared" si="5"/>
        <v>504000</v>
      </c>
      <c r="I11" s="11" t="s">
        <v>8</v>
      </c>
      <c r="J11" s="2">
        <f t="shared" si="0"/>
        <v>292201338</v>
      </c>
      <c r="K11">
        <f t="shared" si="6"/>
        <v>1.7248380977639465E-3</v>
      </c>
      <c r="L11" s="28">
        <f>1/580</f>
        <v>1.7241379310344827E-3</v>
      </c>
      <c r="M11" s="26">
        <v>7</v>
      </c>
    </row>
    <row r="12" spans="1:13" x14ac:dyDescent="0.25">
      <c r="A12">
        <v>2</v>
      </c>
      <c r="B12" s="17">
        <v>1</v>
      </c>
      <c r="C12">
        <f t="shared" si="1"/>
        <v>10</v>
      </c>
      <c r="D12">
        <f t="shared" si="2"/>
        <v>41664</v>
      </c>
      <c r="E12">
        <f t="shared" si="3"/>
        <v>1</v>
      </c>
      <c r="F12" s="19">
        <f t="shared" si="4"/>
        <v>1</v>
      </c>
      <c r="G12" s="2"/>
      <c r="H12" s="2">
        <f t="shared" si="5"/>
        <v>416640</v>
      </c>
      <c r="I12" s="11" t="s">
        <v>8</v>
      </c>
      <c r="J12" s="2">
        <f t="shared" si="0"/>
        <v>292201338</v>
      </c>
      <c r="K12">
        <f t="shared" si="6"/>
        <v>1.4258661608181958E-3</v>
      </c>
      <c r="L12" s="28">
        <f>1/701</f>
        <v>1.4265335235378032E-3</v>
      </c>
      <c r="M12" s="26">
        <v>7</v>
      </c>
    </row>
    <row r="13" spans="1:13" x14ac:dyDescent="0.25">
      <c r="A13">
        <v>2</v>
      </c>
      <c r="B13" s="17">
        <v>0</v>
      </c>
      <c r="C13">
        <f t="shared" si="1"/>
        <v>10</v>
      </c>
      <c r="D13">
        <f t="shared" si="2"/>
        <v>41664</v>
      </c>
      <c r="E13">
        <f t="shared" si="3"/>
        <v>1</v>
      </c>
      <c r="F13" s="19">
        <f t="shared" si="4"/>
        <v>25</v>
      </c>
      <c r="G13" s="2"/>
      <c r="H13" s="2">
        <f t="shared" si="5"/>
        <v>10416000</v>
      </c>
      <c r="I13" s="11" t="s">
        <v>8</v>
      </c>
      <c r="J13" s="2">
        <f t="shared" si="0"/>
        <v>292201338</v>
      </c>
      <c r="L13" s="28"/>
      <c r="M13" s="26"/>
    </row>
    <row r="14" spans="1:13" x14ac:dyDescent="0.25">
      <c r="A14">
        <v>1</v>
      </c>
      <c r="B14" s="17">
        <v>1</v>
      </c>
      <c r="C14">
        <f t="shared" si="1"/>
        <v>5</v>
      </c>
      <c r="D14">
        <f t="shared" si="2"/>
        <v>635376</v>
      </c>
      <c r="E14">
        <f t="shared" si="3"/>
        <v>1</v>
      </c>
      <c r="F14" s="19">
        <f t="shared" si="4"/>
        <v>1</v>
      </c>
      <c r="G14" s="2"/>
      <c r="H14" s="2">
        <f t="shared" si="5"/>
        <v>3176880</v>
      </c>
      <c r="I14" s="11" t="s">
        <v>8</v>
      </c>
      <c r="J14" s="2">
        <f t="shared" si="0"/>
        <v>292201338</v>
      </c>
      <c r="K14">
        <f t="shared" si="6"/>
        <v>1.0872229476238744E-2</v>
      </c>
      <c r="L14" s="28">
        <f>1/92</f>
        <v>1.0869565217391304E-2</v>
      </c>
      <c r="M14" s="26">
        <v>4</v>
      </c>
    </row>
    <row r="15" spans="1:13" x14ac:dyDescent="0.25">
      <c r="A15">
        <v>1</v>
      </c>
      <c r="B15" s="17">
        <v>0</v>
      </c>
      <c r="C15">
        <f t="shared" si="1"/>
        <v>5</v>
      </c>
      <c r="D15">
        <f t="shared" si="2"/>
        <v>635376</v>
      </c>
      <c r="E15">
        <f t="shared" si="3"/>
        <v>1</v>
      </c>
      <c r="F15" s="19">
        <f t="shared" si="4"/>
        <v>25</v>
      </c>
      <c r="G15" s="2"/>
      <c r="H15" s="2">
        <f t="shared" si="5"/>
        <v>79422000</v>
      </c>
      <c r="I15" s="11" t="s">
        <v>8</v>
      </c>
      <c r="J15" s="2">
        <f t="shared" si="0"/>
        <v>292201338</v>
      </c>
      <c r="L15" s="28"/>
      <c r="M15" s="26"/>
    </row>
    <row r="16" spans="1:13" x14ac:dyDescent="0.25">
      <c r="A16">
        <v>0</v>
      </c>
      <c r="B16" s="17">
        <v>1</v>
      </c>
      <c r="C16">
        <f t="shared" si="1"/>
        <v>1</v>
      </c>
      <c r="D16">
        <f t="shared" si="2"/>
        <v>7624512</v>
      </c>
      <c r="E16">
        <f t="shared" si="3"/>
        <v>1</v>
      </c>
      <c r="F16" s="19">
        <f t="shared" si="4"/>
        <v>1</v>
      </c>
      <c r="G16" s="2"/>
      <c r="H16" s="2">
        <f t="shared" si="5"/>
        <v>7624512</v>
      </c>
      <c r="I16" s="11" t="s">
        <v>8</v>
      </c>
      <c r="J16" s="2">
        <f t="shared" si="0"/>
        <v>292201338</v>
      </c>
      <c r="K16">
        <f t="shared" si="6"/>
        <v>2.6093350742972983E-2</v>
      </c>
      <c r="L16" s="28">
        <f>1/38</f>
        <v>2.6315789473684209E-2</v>
      </c>
      <c r="M16" s="26">
        <v>4</v>
      </c>
    </row>
    <row r="17" spans="1:13" x14ac:dyDescent="0.25">
      <c r="A17">
        <v>0</v>
      </c>
      <c r="B17" s="17">
        <v>0</v>
      </c>
      <c r="C17">
        <f t="shared" si="1"/>
        <v>1</v>
      </c>
      <c r="D17">
        <f t="shared" si="2"/>
        <v>7624512</v>
      </c>
      <c r="E17">
        <f t="shared" si="3"/>
        <v>1</v>
      </c>
      <c r="F17" s="19">
        <f t="shared" si="4"/>
        <v>25</v>
      </c>
      <c r="G17" s="2"/>
      <c r="H17" s="2">
        <f t="shared" si="5"/>
        <v>190612800</v>
      </c>
      <c r="I17" s="11" t="s">
        <v>8</v>
      </c>
      <c r="J17" s="2">
        <f t="shared" si="0"/>
        <v>292201338</v>
      </c>
      <c r="L17" s="28"/>
      <c r="M17" s="26"/>
    </row>
    <row r="20" spans="1:13" x14ac:dyDescent="0.25">
      <c r="C20" s="1"/>
      <c r="D20" s="2"/>
    </row>
    <row r="21" spans="1:13" x14ac:dyDescent="0.25">
      <c r="C21" s="1"/>
      <c r="D21" s="2"/>
    </row>
    <row r="22" spans="1:13" x14ac:dyDescent="0.25">
      <c r="C22" s="1"/>
      <c r="D22" s="2"/>
    </row>
    <row r="23" spans="1:13" x14ac:dyDescent="0.25">
      <c r="C23" s="1"/>
      <c r="D2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2" sqref="A2"/>
    </sheetView>
  </sheetViews>
  <sheetFormatPr defaultRowHeight="15" x14ac:dyDescent="0.25"/>
  <cols>
    <col min="1" max="2" width="3.5703125" customWidth="1"/>
    <col min="3" max="4" width="8.5703125" customWidth="1"/>
    <col min="5" max="5" width="8.7109375" customWidth="1"/>
    <col min="6" max="6" width="8.5703125" customWidth="1"/>
    <col min="7" max="7" width="2" customWidth="1"/>
    <col min="8" max="8" width="11.5703125" bestFit="1" customWidth="1"/>
    <col min="9" max="9" width="2.42578125" customWidth="1"/>
    <col min="10" max="10" width="11.5703125" bestFit="1" customWidth="1"/>
  </cols>
  <sheetData>
    <row r="1" spans="1:12" ht="18.75" x14ac:dyDescent="0.3">
      <c r="A1" s="13" t="s">
        <v>14</v>
      </c>
      <c r="E1" s="24" t="s">
        <v>9</v>
      </c>
    </row>
    <row r="2" spans="1:12" ht="18.75" x14ac:dyDescent="0.3">
      <c r="A2" s="13"/>
    </row>
    <row r="3" spans="1:12" s="21" customFormat="1" ht="38.25" x14ac:dyDescent="0.2">
      <c r="A3" s="20"/>
      <c r="C3" s="22" t="s">
        <v>16</v>
      </c>
      <c r="D3" s="22" t="s">
        <v>18</v>
      </c>
      <c r="E3" s="22" t="s">
        <v>17</v>
      </c>
      <c r="F3" s="22" t="s">
        <v>18</v>
      </c>
      <c r="G3" s="22"/>
    </row>
    <row r="4" spans="1:12" x14ac:dyDescent="0.25">
      <c r="A4" t="s">
        <v>15</v>
      </c>
      <c r="C4" s="4">
        <v>5</v>
      </c>
      <c r="D4" s="5">
        <v>49</v>
      </c>
      <c r="E4" s="5">
        <v>1</v>
      </c>
      <c r="F4" s="5">
        <v>42</v>
      </c>
      <c r="G4" s="9"/>
      <c r="H4" s="9"/>
      <c r="I4" s="9"/>
    </row>
    <row r="5" spans="1:12" x14ac:dyDescent="0.25">
      <c r="A5" s="6" t="s">
        <v>2</v>
      </c>
      <c r="B5" s="6" t="s">
        <v>1</v>
      </c>
      <c r="C5" s="7" t="s">
        <v>3</v>
      </c>
      <c r="D5" s="8" t="s">
        <v>4</v>
      </c>
      <c r="E5" s="8" t="s">
        <v>5</v>
      </c>
      <c r="F5" s="8" t="s">
        <v>6</v>
      </c>
      <c r="G5" s="8"/>
      <c r="H5" s="12" t="s">
        <v>7</v>
      </c>
      <c r="I5" s="10"/>
      <c r="J5" s="6" t="s">
        <v>0</v>
      </c>
      <c r="K5" s="12" t="s">
        <v>10</v>
      </c>
      <c r="L5" s="14" t="s">
        <v>13</v>
      </c>
    </row>
    <row r="6" spans="1:12" x14ac:dyDescent="0.25">
      <c r="A6">
        <v>5</v>
      </c>
      <c r="B6">
        <v>1</v>
      </c>
      <c r="C6">
        <f>COMBIN(C$4,$A6)</f>
        <v>1</v>
      </c>
      <c r="D6">
        <f>COMBIN(D$4-C$4,C$4-$A6)</f>
        <v>1</v>
      </c>
      <c r="E6">
        <f>COMBIN(E$4,$B6)</f>
        <v>1</v>
      </c>
      <c r="F6" s="2">
        <f>COMBIN(F$4-E$4,E$4-$B6)</f>
        <v>1</v>
      </c>
      <c r="G6" s="2"/>
      <c r="H6" s="2">
        <f>C6*D6*E6*F6</f>
        <v>1</v>
      </c>
      <c r="I6" s="11" t="s">
        <v>8</v>
      </c>
      <c r="J6" s="2">
        <f t="shared" ref="J6:J17" si="0">COMBIN(D$4,C$4)*F$4</f>
        <v>80089128</v>
      </c>
      <c r="K6">
        <f>H6/J6</f>
        <v>1.2486089247968838E-8</v>
      </c>
      <c r="L6" s="15">
        <f>1/80089128</f>
        <v>1.2486089247968838E-8</v>
      </c>
    </row>
    <row r="7" spans="1:12" x14ac:dyDescent="0.25">
      <c r="A7">
        <v>5</v>
      </c>
      <c r="B7">
        <v>0</v>
      </c>
      <c r="C7">
        <f t="shared" ref="C7:C17" si="1">COMBIN(C$4,$A7)</f>
        <v>1</v>
      </c>
      <c r="D7">
        <f t="shared" ref="D7:D17" si="2">COMBIN(D$4-C$4,C$4-$A7)</f>
        <v>1</v>
      </c>
      <c r="E7">
        <f t="shared" ref="E7:E17" si="3">COMBIN(E$4,$B7)</f>
        <v>1</v>
      </c>
      <c r="F7" s="2">
        <f t="shared" ref="F7:F17" si="4">COMBIN(F$4-E$4,E$4-$B7)</f>
        <v>41</v>
      </c>
      <c r="G7" s="2"/>
      <c r="H7" s="2">
        <f t="shared" ref="H7:H17" si="5">C7*D7*E7*F7</f>
        <v>41</v>
      </c>
      <c r="I7" s="11" t="s">
        <v>8</v>
      </c>
      <c r="J7" s="2">
        <f t="shared" si="0"/>
        <v>80089128</v>
      </c>
      <c r="K7">
        <f t="shared" ref="K7:K16" si="6">H7/J7</f>
        <v>5.1192965916672238E-7</v>
      </c>
      <c r="L7" s="3">
        <f>1/1953393</f>
        <v>5.1192975504673151E-7</v>
      </c>
    </row>
    <row r="8" spans="1:12" x14ac:dyDescent="0.25">
      <c r="A8">
        <v>4</v>
      </c>
      <c r="B8">
        <v>1</v>
      </c>
      <c r="C8">
        <f t="shared" si="1"/>
        <v>5</v>
      </c>
      <c r="D8">
        <f t="shared" si="2"/>
        <v>44</v>
      </c>
      <c r="E8">
        <f t="shared" si="3"/>
        <v>1</v>
      </c>
      <c r="F8" s="2">
        <f t="shared" si="4"/>
        <v>1</v>
      </c>
      <c r="G8" s="2"/>
      <c r="H8" s="2">
        <f t="shared" si="5"/>
        <v>220</v>
      </c>
      <c r="I8" s="11" t="s">
        <v>8</v>
      </c>
      <c r="J8" s="2">
        <f t="shared" si="0"/>
        <v>80089128</v>
      </c>
      <c r="K8">
        <f t="shared" si="6"/>
        <v>2.7469396345531442E-6</v>
      </c>
      <c r="L8" s="3">
        <f>1/364042</f>
        <v>2.7469357931227715E-6</v>
      </c>
    </row>
    <row r="9" spans="1:12" x14ac:dyDescent="0.25">
      <c r="A9">
        <v>4</v>
      </c>
      <c r="B9">
        <v>0</v>
      </c>
      <c r="C9">
        <f t="shared" si="1"/>
        <v>5</v>
      </c>
      <c r="D9">
        <f t="shared" si="2"/>
        <v>44</v>
      </c>
      <c r="E9">
        <f t="shared" si="3"/>
        <v>1</v>
      </c>
      <c r="F9" s="2">
        <f t="shared" si="4"/>
        <v>41</v>
      </c>
      <c r="G9" s="2"/>
      <c r="H9" s="2">
        <f t="shared" si="5"/>
        <v>9020</v>
      </c>
      <c r="I9" s="11" t="s">
        <v>8</v>
      </c>
      <c r="J9" s="2">
        <f t="shared" si="0"/>
        <v>80089128</v>
      </c>
      <c r="K9">
        <f t="shared" si="6"/>
        <v>1.1262452501667892E-4</v>
      </c>
      <c r="L9" s="3">
        <f>1/8879</f>
        <v>1.1262529564140106E-4</v>
      </c>
    </row>
    <row r="10" spans="1:12" x14ac:dyDescent="0.25">
      <c r="A10">
        <v>3</v>
      </c>
      <c r="B10">
        <v>1</v>
      </c>
      <c r="C10">
        <f t="shared" si="1"/>
        <v>10</v>
      </c>
      <c r="D10">
        <f t="shared" si="2"/>
        <v>946</v>
      </c>
      <c r="E10">
        <f t="shared" si="3"/>
        <v>1</v>
      </c>
      <c r="F10" s="2">
        <f t="shared" si="4"/>
        <v>1</v>
      </c>
      <c r="G10" s="2"/>
      <c r="H10" s="2">
        <f t="shared" si="5"/>
        <v>9460</v>
      </c>
      <c r="I10" s="11" t="s">
        <v>8</v>
      </c>
      <c r="J10" s="2">
        <f t="shared" si="0"/>
        <v>80089128</v>
      </c>
      <c r="K10">
        <f t="shared" si="6"/>
        <v>1.1811840428578521E-4</v>
      </c>
      <c r="L10" s="3">
        <f>1/8466</f>
        <v>1.1811953697141507E-4</v>
      </c>
    </row>
    <row r="11" spans="1:12" x14ac:dyDescent="0.25">
      <c r="A11">
        <v>3</v>
      </c>
      <c r="B11">
        <v>0</v>
      </c>
      <c r="C11">
        <f t="shared" si="1"/>
        <v>10</v>
      </c>
      <c r="D11">
        <f t="shared" si="2"/>
        <v>946</v>
      </c>
      <c r="E11">
        <f t="shared" si="3"/>
        <v>1</v>
      </c>
      <c r="F11" s="2">
        <f t="shared" si="4"/>
        <v>41</v>
      </c>
      <c r="G11" s="2"/>
      <c r="H11" s="2">
        <f t="shared" si="5"/>
        <v>387860</v>
      </c>
      <c r="I11" s="11" t="s">
        <v>8</v>
      </c>
      <c r="J11" s="2">
        <f t="shared" si="0"/>
        <v>80089128</v>
      </c>
      <c r="K11">
        <f t="shared" si="6"/>
        <v>4.8428545757171933E-3</v>
      </c>
      <c r="L11" s="3">
        <f>1/207</f>
        <v>4.830917874396135E-3</v>
      </c>
    </row>
    <row r="12" spans="1:12" x14ac:dyDescent="0.25">
      <c r="A12">
        <v>2</v>
      </c>
      <c r="B12">
        <v>1</v>
      </c>
      <c r="C12">
        <f t="shared" si="1"/>
        <v>10</v>
      </c>
      <c r="D12">
        <f t="shared" si="2"/>
        <v>13244</v>
      </c>
      <c r="E12">
        <f t="shared" si="3"/>
        <v>1</v>
      </c>
      <c r="F12" s="2">
        <f t="shared" si="4"/>
        <v>1</v>
      </c>
      <c r="G12" s="2"/>
      <c r="H12" s="2">
        <f t="shared" si="5"/>
        <v>132440</v>
      </c>
      <c r="I12" s="11" t="s">
        <v>8</v>
      </c>
      <c r="J12" s="2">
        <f t="shared" si="0"/>
        <v>80089128</v>
      </c>
      <c r="K12">
        <f t="shared" si="6"/>
        <v>1.6536576600009929E-3</v>
      </c>
      <c r="L12" s="3">
        <f>1/605</f>
        <v>1.652892561983471E-3</v>
      </c>
    </row>
    <row r="13" spans="1:12" x14ac:dyDescent="0.25">
      <c r="A13">
        <v>2</v>
      </c>
      <c r="B13">
        <v>0</v>
      </c>
      <c r="C13">
        <f t="shared" si="1"/>
        <v>10</v>
      </c>
      <c r="D13">
        <f t="shared" si="2"/>
        <v>13244</v>
      </c>
      <c r="E13">
        <f t="shared" si="3"/>
        <v>1</v>
      </c>
      <c r="F13" s="2">
        <f t="shared" si="4"/>
        <v>41</v>
      </c>
      <c r="G13" s="2"/>
      <c r="H13" s="2">
        <f t="shared" si="5"/>
        <v>5430040</v>
      </c>
      <c r="I13" s="11" t="s">
        <v>8</v>
      </c>
      <c r="J13" s="2">
        <f t="shared" si="0"/>
        <v>80089128</v>
      </c>
      <c r="L13" s="3"/>
    </row>
    <row r="14" spans="1:12" x14ac:dyDescent="0.25">
      <c r="A14">
        <v>1</v>
      </c>
      <c r="B14">
        <v>1</v>
      </c>
      <c r="C14">
        <f t="shared" si="1"/>
        <v>5</v>
      </c>
      <c r="D14">
        <f t="shared" si="2"/>
        <v>135751</v>
      </c>
      <c r="E14">
        <f t="shared" si="3"/>
        <v>1</v>
      </c>
      <c r="F14" s="2">
        <f t="shared" si="4"/>
        <v>1</v>
      </c>
      <c r="G14" s="2"/>
      <c r="H14" s="2">
        <f t="shared" si="5"/>
        <v>678755</v>
      </c>
      <c r="I14" s="11" t="s">
        <v>8</v>
      </c>
      <c r="J14" s="2">
        <f t="shared" si="0"/>
        <v>80089128</v>
      </c>
      <c r="K14">
        <f t="shared" si="6"/>
        <v>8.4749955075050891E-3</v>
      </c>
      <c r="L14" s="3">
        <f>1/118</f>
        <v>8.4745762711864406E-3</v>
      </c>
    </row>
    <row r="15" spans="1:12" x14ac:dyDescent="0.25">
      <c r="A15">
        <v>1</v>
      </c>
      <c r="B15">
        <v>0</v>
      </c>
      <c r="C15">
        <f t="shared" si="1"/>
        <v>5</v>
      </c>
      <c r="D15">
        <f t="shared" si="2"/>
        <v>135751</v>
      </c>
      <c r="E15">
        <f t="shared" si="3"/>
        <v>1</v>
      </c>
      <c r="F15" s="2">
        <f t="shared" si="4"/>
        <v>41</v>
      </c>
      <c r="G15" s="2"/>
      <c r="H15" s="2">
        <f t="shared" si="5"/>
        <v>27828955</v>
      </c>
      <c r="I15" s="11" t="s">
        <v>8</v>
      </c>
      <c r="J15" s="2">
        <f t="shared" si="0"/>
        <v>80089128</v>
      </c>
      <c r="L15" s="3"/>
    </row>
    <row r="16" spans="1:12" x14ac:dyDescent="0.25">
      <c r="A16">
        <v>0</v>
      </c>
      <c r="B16">
        <v>1</v>
      </c>
      <c r="C16">
        <f t="shared" si="1"/>
        <v>1</v>
      </c>
      <c r="D16">
        <f t="shared" si="2"/>
        <v>1086008</v>
      </c>
      <c r="E16">
        <f t="shared" si="3"/>
        <v>1</v>
      </c>
      <c r="F16" s="2">
        <f t="shared" si="4"/>
        <v>1</v>
      </c>
      <c r="G16" s="2"/>
      <c r="H16" s="2">
        <f t="shared" si="5"/>
        <v>1086008</v>
      </c>
      <c r="I16" s="11" t="s">
        <v>8</v>
      </c>
      <c r="J16" s="2">
        <f t="shared" si="0"/>
        <v>80089128</v>
      </c>
      <c r="K16">
        <f t="shared" si="6"/>
        <v>1.3559992812008141E-2</v>
      </c>
      <c r="L16" s="3">
        <f>1/74</f>
        <v>1.3513513513513514E-2</v>
      </c>
    </row>
    <row r="17" spans="1:12" x14ac:dyDescent="0.25">
      <c r="A17">
        <v>0</v>
      </c>
      <c r="B17">
        <v>0</v>
      </c>
      <c r="C17">
        <f t="shared" si="1"/>
        <v>1</v>
      </c>
      <c r="D17">
        <f t="shared" si="2"/>
        <v>1086008</v>
      </c>
      <c r="E17">
        <f t="shared" si="3"/>
        <v>1</v>
      </c>
      <c r="F17" s="2">
        <f t="shared" si="4"/>
        <v>41</v>
      </c>
      <c r="G17" s="2"/>
      <c r="H17" s="2">
        <f t="shared" si="5"/>
        <v>44526328</v>
      </c>
      <c r="I17" s="11" t="s">
        <v>8</v>
      </c>
      <c r="J17" s="2">
        <f t="shared" si="0"/>
        <v>80089128</v>
      </c>
      <c r="L17" s="3"/>
    </row>
    <row r="18" spans="1:12" x14ac:dyDescent="0.25">
      <c r="F18" s="2"/>
      <c r="G18" s="2"/>
      <c r="H18" s="2"/>
      <c r="I18" s="11"/>
      <c r="J18" s="2"/>
    </row>
  </sheetData>
  <hyperlinks>
    <hyperlink ref="E1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2" sqref="A2"/>
    </sheetView>
  </sheetViews>
  <sheetFormatPr defaultRowHeight="15" x14ac:dyDescent="0.25"/>
  <cols>
    <col min="1" max="1" width="26" bestFit="1" customWidth="1"/>
    <col min="2" max="2" width="5.5703125" bestFit="1" customWidth="1"/>
  </cols>
  <sheetData>
    <row r="1" spans="1:3" ht="18.75" x14ac:dyDescent="0.25">
      <c r="A1" s="29" t="s">
        <v>21</v>
      </c>
    </row>
    <row r="3" spans="1:3" ht="15.75" thickBot="1" x14ac:dyDescent="0.3">
      <c r="A3" s="30" t="s">
        <v>22</v>
      </c>
      <c r="B3" s="30" t="s">
        <v>23</v>
      </c>
      <c r="C3" s="30" t="s">
        <v>10</v>
      </c>
    </row>
    <row r="4" spans="1:3" ht="15.75" thickTop="1" x14ac:dyDescent="0.25">
      <c r="A4" t="s">
        <v>24</v>
      </c>
      <c r="B4">
        <v>26</v>
      </c>
    </row>
    <row r="5" spans="1:3" x14ac:dyDescent="0.25">
      <c r="A5" t="s">
        <v>25</v>
      </c>
      <c r="B5">
        <v>42</v>
      </c>
    </row>
    <row r="6" spans="1:3" x14ac:dyDescent="0.25">
      <c r="A6" t="s">
        <v>26</v>
      </c>
      <c r="B6">
        <v>11</v>
      </c>
    </row>
    <row r="7" spans="1:3" x14ac:dyDescent="0.25">
      <c r="A7" t="s">
        <v>27</v>
      </c>
      <c r="B7">
        <v>5</v>
      </c>
    </row>
    <row r="8" spans="1:3" x14ac:dyDescent="0.25">
      <c r="A8" t="s">
        <v>28</v>
      </c>
      <c r="B8">
        <v>12</v>
      </c>
    </row>
    <row r="9" spans="1:3" x14ac:dyDescent="0.25">
      <c r="A9" t="s">
        <v>29</v>
      </c>
      <c r="B9">
        <v>4</v>
      </c>
    </row>
    <row r="10" spans="1:3" x14ac:dyDescent="0.25">
      <c r="A10" t="s">
        <v>30</v>
      </c>
      <c r="B10">
        <v>40</v>
      </c>
    </row>
    <row r="11" spans="1:3" x14ac:dyDescent="0.25">
      <c r="A11" t="s">
        <v>31</v>
      </c>
      <c r="B11">
        <v>11</v>
      </c>
    </row>
    <row r="12" spans="1:3" x14ac:dyDescent="0.25">
      <c r="A12" t="s">
        <v>32</v>
      </c>
      <c r="B12">
        <v>44</v>
      </c>
    </row>
    <row r="13" spans="1:3" x14ac:dyDescent="0.25">
      <c r="A13" t="s">
        <v>33</v>
      </c>
      <c r="B13">
        <v>14</v>
      </c>
    </row>
    <row r="14" spans="1:3" x14ac:dyDescent="0.25">
      <c r="A14" t="s">
        <v>34</v>
      </c>
      <c r="B14">
        <v>19</v>
      </c>
    </row>
    <row r="15" spans="1:3" x14ac:dyDescent="0.25">
      <c r="A15" t="s">
        <v>35</v>
      </c>
      <c r="B15">
        <v>57</v>
      </c>
    </row>
    <row r="16" spans="1:3" x14ac:dyDescent="0.25">
      <c r="A16" t="s">
        <v>36</v>
      </c>
      <c r="B16">
        <v>30</v>
      </c>
    </row>
    <row r="17" spans="1:2" x14ac:dyDescent="0.25">
      <c r="A17" t="s">
        <v>37</v>
      </c>
      <c r="B17">
        <v>13</v>
      </c>
    </row>
    <row r="18" spans="1:2" x14ac:dyDescent="0.25">
      <c r="A18" t="s">
        <v>38</v>
      </c>
      <c r="B18">
        <v>8</v>
      </c>
    </row>
    <row r="19" spans="1:2" x14ac:dyDescent="0.25">
      <c r="A19" t="s">
        <v>39</v>
      </c>
      <c r="B19">
        <v>29</v>
      </c>
    </row>
    <row r="20" spans="1:2" x14ac:dyDescent="0.25">
      <c r="A20" t="s">
        <v>40</v>
      </c>
      <c r="B20">
        <v>39</v>
      </c>
    </row>
    <row r="21" spans="1:2" x14ac:dyDescent="0.25">
      <c r="A21" t="s">
        <v>41</v>
      </c>
      <c r="B21">
        <v>37</v>
      </c>
    </row>
    <row r="22" spans="1:2" x14ac:dyDescent="0.25">
      <c r="A22" t="s">
        <v>42</v>
      </c>
      <c r="B22">
        <v>15</v>
      </c>
    </row>
    <row r="23" spans="1:2" x14ac:dyDescent="0.25">
      <c r="A23" t="s">
        <v>43</v>
      </c>
      <c r="B23">
        <v>56</v>
      </c>
    </row>
    <row r="24" spans="1:2" x14ac:dyDescent="0.25">
      <c r="A24" t="s">
        <v>24</v>
      </c>
      <c r="B24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</vt:lpstr>
      <vt:lpstr>Other</vt:lpstr>
      <vt:lpstr>KyDerby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2017-11-02T18:28:13Z</dcterms:created>
  <dcterms:modified xsi:type="dcterms:W3CDTF">2017-11-05T21:20:51Z</dcterms:modified>
</cp:coreProperties>
</file>